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i.freeman\Desktop\"/>
    </mc:Choice>
  </mc:AlternateContent>
  <xr:revisionPtr revIDLastSave="0" documentId="8_{5EE61FA7-E8E8-48AE-AC59-96DA91C14A78}" xr6:coauthVersionLast="44" xr6:coauthVersionMax="44" xr10:uidLastSave="{00000000-0000-0000-0000-000000000000}"/>
  <bookViews>
    <workbookView xWindow="6195" yWindow="2580" windowWidth="18900" windowHeight="11055" activeTab="1" xr2:uid="{00000000-000D-0000-FFFF-FFFF00000000}"/>
  </bookViews>
  <sheets>
    <sheet name="Individual Calculation" sheetId="2" r:id="rId1"/>
    <sheet name="Calculation Worksheet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7" i="1"/>
  <c r="E46" i="1"/>
  <c r="E45" i="1"/>
  <c r="E44" i="1"/>
  <c r="E41" i="1"/>
  <c r="E40" i="1"/>
  <c r="E39" i="1"/>
  <c r="E38" i="1"/>
  <c r="E22" i="1"/>
  <c r="E21" i="1"/>
  <c r="E20" i="1"/>
  <c r="E19" i="1"/>
  <c r="E16" i="1"/>
  <c r="E15" i="1"/>
  <c r="E14" i="1"/>
  <c r="E13" i="1"/>
  <c r="E10" i="1"/>
  <c r="E9" i="1"/>
  <c r="E8" i="1"/>
  <c r="E7" i="1"/>
  <c r="B5" i="2" l="1"/>
  <c r="B20" i="2" l="1"/>
  <c r="B11" i="2"/>
  <c r="B14" i="2" s="1"/>
  <c r="F53" i="1"/>
  <c r="F52" i="1"/>
  <c r="F51" i="1"/>
  <c r="F50" i="1"/>
  <c r="F47" i="1"/>
  <c r="F46" i="1"/>
  <c r="F45" i="1"/>
  <c r="F44" i="1"/>
  <c r="F41" i="1"/>
  <c r="F40" i="1"/>
  <c r="F39" i="1"/>
  <c r="F38" i="1"/>
  <c r="F22" i="1"/>
  <c r="F21" i="1"/>
  <c r="F20" i="1"/>
  <c r="F19" i="1"/>
  <c r="F16" i="1"/>
  <c r="F15" i="1"/>
  <c r="F14" i="1"/>
  <c r="F13" i="1"/>
  <c r="F10" i="1"/>
  <c r="F9" i="1"/>
  <c r="F8" i="1"/>
  <c r="F7" i="1"/>
  <c r="B13" i="2" l="1"/>
  <c r="B15" i="2" s="1"/>
</calcChain>
</file>

<file path=xl/sharedStrings.xml><?xml version="1.0" encoding="utf-8"?>
<sst xmlns="http://schemas.openxmlformats.org/spreadsheetml/2006/main" count="94" uniqueCount="39">
  <si>
    <t>PUBLIC SCHOOL ACTIVE EMPLOYEES MONTHLY PREMIUMS</t>
  </si>
  <si>
    <t>Base Monthly Premium</t>
  </si>
  <si>
    <t>State and Plan Contribution</t>
  </si>
  <si>
    <t>School District Contribution</t>
  </si>
  <si>
    <t>Total Monthly Employee Cost</t>
  </si>
  <si>
    <t>Premium Assistance Calculation</t>
  </si>
  <si>
    <t>PREMIUM</t>
  </si>
  <si>
    <t>Employee Only</t>
  </si>
  <si>
    <t>per member on this plan</t>
  </si>
  <si>
    <t>Employee &amp; Spouse</t>
  </si>
  <si>
    <t>Employee &amp; Child(ren)</t>
  </si>
  <si>
    <t>Employee &amp; Family</t>
  </si>
  <si>
    <t>CLASSIC</t>
  </si>
  <si>
    <t>BASIC</t>
  </si>
  <si>
    <r>
      <t xml:space="preserve">Premium Assistance Calculation:  Take the amount in the </t>
    </r>
    <r>
      <rPr>
        <b/>
        <u/>
        <sz val="11"/>
        <color indexed="8"/>
        <rFont val="Calibri"/>
        <family val="2"/>
      </rPr>
      <t>Total Monthly Employee Cost</t>
    </r>
    <r>
      <rPr>
        <sz val="11"/>
        <color theme="1"/>
        <rFont val="Calibri"/>
        <family val="2"/>
        <scheme val="minor"/>
      </rPr>
      <t xml:space="preserve"> column and multiply by 7.65% (0.0765).</t>
    </r>
  </si>
  <si>
    <t>formulas will recalculate the Total Monthly Employee Cost and the Premium Assistance amount.</t>
  </si>
  <si>
    <t>HEALTH INSURANCE PREMIUM</t>
  </si>
  <si>
    <t>Total Premium</t>
  </si>
  <si>
    <t>(Premium Employee Only WITH Wellness Visit)</t>
  </si>
  <si>
    <t>Less State &amp; Plan Contribution</t>
  </si>
  <si>
    <t>Less School Contribution</t>
  </si>
  <si>
    <t>Employee's Portion of Premium</t>
  </si>
  <si>
    <t>FICA Calculation</t>
  </si>
  <si>
    <t>Total Employee Wages</t>
  </si>
  <si>
    <t>Less Health Insurance Prem</t>
  </si>
  <si>
    <t>(Employee Portion Only)</t>
  </si>
  <si>
    <t>Total SS &amp; Medicare Wages</t>
  </si>
  <si>
    <t>This amount is withheld from the employee's paycheck</t>
  </si>
  <si>
    <t>This is the amount that the employer owes</t>
  </si>
  <si>
    <t>This is what the employer sends with the 941 report</t>
  </si>
  <si>
    <t>PREMIUM ASSISTANCE CALCULATION</t>
  </si>
  <si>
    <t>Amount not subject to FICA</t>
  </si>
  <si>
    <t>Premium Assistance Amount</t>
  </si>
  <si>
    <t>FICA is paid on the $2,316.54</t>
  </si>
  <si>
    <t>The premium assistance is only paid on PRE-TAX paid health insurance premiums.  Do not calculate on POST-TAX paid premiums</t>
  </si>
  <si>
    <r>
      <t xml:space="preserve">2020 Plan Year Rates - </t>
    </r>
    <r>
      <rPr>
        <b/>
        <sz val="16"/>
        <color indexed="8"/>
        <rFont val="Calibri"/>
        <family val="2"/>
      </rPr>
      <t>WITH</t>
    </r>
    <r>
      <rPr>
        <b/>
        <sz val="11"/>
        <color indexed="8"/>
        <rFont val="Calibri"/>
        <family val="2"/>
      </rPr>
      <t xml:space="preserve"> Wellness Visit</t>
    </r>
  </si>
  <si>
    <r>
      <t xml:space="preserve">2020 Plan Year Rates - </t>
    </r>
    <r>
      <rPr>
        <b/>
        <sz val="16"/>
        <color indexed="8"/>
        <rFont val="Calibri"/>
        <family val="2"/>
      </rPr>
      <t xml:space="preserve">WITHOUT </t>
    </r>
    <r>
      <rPr>
        <b/>
        <sz val="11"/>
        <color indexed="8"/>
        <rFont val="Calibri"/>
        <family val="2"/>
      </rPr>
      <t>Wellness Visit</t>
    </r>
  </si>
  <si>
    <r>
      <t xml:space="preserve">If  your district contributes MORE than $161.87, you can insert your amount in the </t>
    </r>
    <r>
      <rPr>
        <b/>
        <u/>
        <sz val="11"/>
        <color indexed="8"/>
        <rFont val="Calibri"/>
        <family val="2"/>
      </rPr>
      <t>School District Contribution</t>
    </r>
    <r>
      <rPr>
        <sz val="11"/>
        <color theme="1"/>
        <rFont val="Calibri"/>
        <family val="2"/>
        <scheme val="minor"/>
      </rPr>
      <t xml:space="preserve"> column and the</t>
    </r>
  </si>
  <si>
    <r>
      <t xml:space="preserve">If  your district pays MORE than $161.87, you can insert your amount in the </t>
    </r>
    <r>
      <rPr>
        <b/>
        <u/>
        <sz val="11"/>
        <color indexed="8"/>
        <rFont val="Calibri"/>
        <family val="2"/>
      </rPr>
      <t>School District Contribution</t>
    </r>
    <r>
      <rPr>
        <sz val="11"/>
        <color theme="1"/>
        <rFont val="Calibri"/>
        <family val="2"/>
        <scheme val="minor"/>
      </rPr>
      <t xml:space="preserve"> column and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</si>
</sst>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3" fillId="4" borderId="4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7" fontId="1" fillId="0" borderId="0" xfId="1" applyNumberFormat="1" applyFont="1" applyBorder="1" applyProtection="1"/>
    <xf numFmtId="7" fontId="1" fillId="2" borderId="0" xfId="1" applyNumberFormat="1" applyFont="1" applyFill="1" applyBorder="1" applyProtection="1">
      <protection locked="0"/>
    </xf>
    <xf numFmtId="7" fontId="1" fillId="3" borderId="0" xfId="1" applyNumberFormat="1" applyFont="1" applyFill="1" applyBorder="1" applyProtection="1"/>
    <xf numFmtId="7" fontId="0" fillId="0" borderId="0" xfId="0" applyNumberFormat="1" applyBorder="1" applyProtection="1"/>
    <xf numFmtId="7" fontId="1" fillId="0" borderId="0" xfId="1" applyNumberFormat="1" applyFont="1" applyBorder="1" applyProtection="1">
      <protection locked="0"/>
    </xf>
    <xf numFmtId="7" fontId="0" fillId="0" borderId="0" xfId="0" applyNumberFormat="1" applyBorder="1" applyProtection="1">
      <protection locked="0"/>
    </xf>
    <xf numFmtId="7" fontId="3" fillId="4" borderId="0" xfId="1" applyNumberFormat="1" applyFont="1" applyFill="1" applyBorder="1" applyProtection="1"/>
    <xf numFmtId="7" fontId="3" fillId="4" borderId="0" xfId="1" applyNumberFormat="1" applyFont="1" applyFill="1" applyBorder="1" applyProtection="1">
      <protection locked="0"/>
    </xf>
    <xf numFmtId="7" fontId="1" fillId="4" borderId="0" xfId="1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7" fontId="1" fillId="5" borderId="0" xfId="1" applyNumberFormat="1" applyFont="1" applyFill="1" applyBorder="1" applyProtection="1"/>
    <xf numFmtId="0" fontId="0" fillId="5" borderId="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2" fillId="0" borderId="9" xfId="0" applyFont="1" applyBorder="1"/>
    <xf numFmtId="44" fontId="1" fillId="0" borderId="0" xfId="1" applyFont="1"/>
    <xf numFmtId="10" fontId="0" fillId="0" borderId="0" xfId="0" applyNumberFormat="1"/>
    <xf numFmtId="44" fontId="1" fillId="0" borderId="10" xfId="1" applyFont="1" applyBorder="1"/>
    <xf numFmtId="7" fontId="0" fillId="2" borderId="0" xfId="1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18" sqref="B18"/>
    </sheetView>
  </sheetViews>
  <sheetFormatPr defaultRowHeight="15" x14ac:dyDescent="0.25"/>
  <cols>
    <col min="1" max="1" width="36" customWidth="1"/>
    <col min="2" max="2" width="10.140625" bestFit="1" customWidth="1"/>
  </cols>
  <sheetData>
    <row r="1" spans="1:4" x14ac:dyDescent="0.25">
      <c r="A1" s="33" t="s">
        <v>16</v>
      </c>
      <c r="B1" s="34"/>
    </row>
    <row r="2" spans="1:4" x14ac:dyDescent="0.25">
      <c r="A2" t="s">
        <v>17</v>
      </c>
      <c r="B2" s="34">
        <v>553.99</v>
      </c>
      <c r="C2" t="s">
        <v>18</v>
      </c>
    </row>
    <row r="3" spans="1:4" x14ac:dyDescent="0.25">
      <c r="A3" t="s">
        <v>19</v>
      </c>
      <c r="B3" s="34">
        <v>208.66</v>
      </c>
    </row>
    <row r="4" spans="1:4" x14ac:dyDescent="0.25">
      <c r="A4" t="s">
        <v>20</v>
      </c>
      <c r="B4" s="34">
        <v>161.87</v>
      </c>
    </row>
    <row r="5" spans="1:4" x14ac:dyDescent="0.25">
      <c r="A5" t="s">
        <v>21</v>
      </c>
      <c r="B5" s="34">
        <f>B2-B3-B4</f>
        <v>183.46000000000004</v>
      </c>
    </row>
    <row r="6" spans="1:4" x14ac:dyDescent="0.25">
      <c r="B6" s="34"/>
    </row>
    <row r="7" spans="1:4" x14ac:dyDescent="0.25">
      <c r="B7" s="34"/>
    </row>
    <row r="8" spans="1:4" x14ac:dyDescent="0.25">
      <c r="A8" s="33" t="s">
        <v>22</v>
      </c>
      <c r="B8" s="34"/>
    </row>
    <row r="9" spans="1:4" x14ac:dyDescent="0.25">
      <c r="A9" t="s">
        <v>23</v>
      </c>
      <c r="B9" s="34">
        <v>2500</v>
      </c>
    </row>
    <row r="10" spans="1:4" x14ac:dyDescent="0.25">
      <c r="A10" t="s">
        <v>24</v>
      </c>
      <c r="B10" s="34">
        <v>-183.46</v>
      </c>
      <c r="C10" t="s">
        <v>25</v>
      </c>
    </row>
    <row r="11" spans="1:4" x14ac:dyDescent="0.25">
      <c r="A11" t="s">
        <v>26</v>
      </c>
      <c r="B11" s="34">
        <f>SUM(B9:B10)</f>
        <v>2316.54</v>
      </c>
    </row>
    <row r="12" spans="1:4" x14ac:dyDescent="0.25">
      <c r="B12" s="34"/>
    </row>
    <row r="13" spans="1:4" x14ac:dyDescent="0.25">
      <c r="A13" t="s">
        <v>33</v>
      </c>
      <c r="B13" s="34">
        <f>B11*C13</f>
        <v>177.21530999999999</v>
      </c>
      <c r="C13" s="35">
        <v>7.6499999999999999E-2</v>
      </c>
      <c r="D13" t="s">
        <v>27</v>
      </c>
    </row>
    <row r="14" spans="1:4" x14ac:dyDescent="0.25">
      <c r="B14" s="34">
        <f>B11*C14</f>
        <v>177.21530999999999</v>
      </c>
      <c r="C14" s="35">
        <v>7.6499999999999999E-2</v>
      </c>
      <c r="D14" t="s">
        <v>28</v>
      </c>
    </row>
    <row r="15" spans="1:4" ht="15.75" thickBot="1" x14ac:dyDescent="0.3">
      <c r="B15" s="36">
        <f>SUM(B13:B14)</f>
        <v>354.43061999999998</v>
      </c>
      <c r="D15" t="s">
        <v>29</v>
      </c>
    </row>
    <row r="16" spans="1:4" ht="15.75" thickTop="1" x14ac:dyDescent="0.25">
      <c r="B16" s="34"/>
    </row>
    <row r="17" spans="1:3" x14ac:dyDescent="0.25">
      <c r="A17" s="33" t="s">
        <v>30</v>
      </c>
      <c r="B17" s="34"/>
    </row>
    <row r="18" spans="1:3" x14ac:dyDescent="0.25">
      <c r="A18" t="s">
        <v>31</v>
      </c>
      <c r="B18" s="34">
        <v>183.46</v>
      </c>
    </row>
    <row r="19" spans="1:3" x14ac:dyDescent="0.25">
      <c r="B19" s="34"/>
    </row>
    <row r="20" spans="1:3" x14ac:dyDescent="0.25">
      <c r="A20" t="s">
        <v>32</v>
      </c>
      <c r="B20" s="34">
        <f>B18*C20</f>
        <v>14.034690000000001</v>
      </c>
      <c r="C20" s="35">
        <v>7.6499999999999999E-2</v>
      </c>
    </row>
    <row r="21" spans="1:3" x14ac:dyDescent="0.25">
      <c r="B21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abSelected="1" workbookViewId="0">
      <selection activeCell="B50" sqref="B50"/>
    </sheetView>
  </sheetViews>
  <sheetFormatPr defaultRowHeight="15" x14ac:dyDescent="0.25"/>
  <cols>
    <col min="1" max="1" width="22.85546875" customWidth="1"/>
    <col min="2" max="3" width="14.7109375" customWidth="1"/>
    <col min="4" max="4" width="17.140625" customWidth="1"/>
    <col min="5" max="5" width="18.28515625" customWidth="1"/>
    <col min="6" max="6" width="18.140625" customWidth="1"/>
  </cols>
  <sheetData>
    <row r="1" spans="1:9" x14ac:dyDescent="0.25">
      <c r="A1" s="38" t="s">
        <v>0</v>
      </c>
      <c r="B1" s="39"/>
      <c r="C1" s="39"/>
      <c r="D1" s="39"/>
      <c r="E1" s="39"/>
      <c r="F1" s="39"/>
      <c r="G1" s="1"/>
      <c r="H1" s="1"/>
      <c r="I1" s="2"/>
    </row>
    <row r="2" spans="1:9" ht="21" x14ac:dyDescent="0.35">
      <c r="A2" s="40" t="s">
        <v>35</v>
      </c>
      <c r="B2" s="41"/>
      <c r="C2" s="41"/>
      <c r="D2" s="41"/>
      <c r="E2" s="41"/>
      <c r="F2" s="41"/>
      <c r="G2" s="3"/>
      <c r="H2" s="3"/>
      <c r="I2" s="4"/>
    </row>
    <row r="3" spans="1:9" x14ac:dyDescent="0.25">
      <c r="A3" s="5"/>
      <c r="B3" s="3"/>
      <c r="C3" s="3"/>
      <c r="D3" s="3"/>
      <c r="E3" s="3"/>
      <c r="F3" s="3"/>
      <c r="G3" s="3"/>
      <c r="H3" s="3"/>
      <c r="I3" s="4"/>
    </row>
    <row r="4" spans="1:9" x14ac:dyDescent="0.25">
      <c r="A4" s="5"/>
      <c r="B4" s="3"/>
      <c r="C4" s="3"/>
      <c r="D4" s="3"/>
      <c r="E4" s="3"/>
      <c r="F4" s="3"/>
      <c r="G4" s="3"/>
      <c r="H4" s="3"/>
      <c r="I4" s="4"/>
    </row>
    <row r="5" spans="1:9" ht="45" x14ac:dyDescent="0.25">
      <c r="A5" s="6"/>
      <c r="B5" s="7" t="s">
        <v>1</v>
      </c>
      <c r="C5" s="7" t="s">
        <v>2</v>
      </c>
      <c r="D5" s="8" t="s">
        <v>3</v>
      </c>
      <c r="E5" s="9" t="s">
        <v>4</v>
      </c>
      <c r="F5" s="7" t="s">
        <v>5</v>
      </c>
      <c r="G5" s="7"/>
      <c r="H5" s="7"/>
      <c r="I5" s="10"/>
    </row>
    <row r="6" spans="1:9" x14ac:dyDescent="0.25">
      <c r="A6" s="11" t="s">
        <v>6</v>
      </c>
      <c r="B6" s="12"/>
      <c r="C6" s="12"/>
      <c r="D6" s="12"/>
      <c r="E6" s="12"/>
      <c r="F6" s="3"/>
      <c r="G6" s="3"/>
      <c r="H6" s="3"/>
      <c r="I6" s="4"/>
    </row>
    <row r="7" spans="1:9" x14ac:dyDescent="0.25">
      <c r="A7" s="5" t="s">
        <v>7</v>
      </c>
      <c r="B7" s="13">
        <v>553.99</v>
      </c>
      <c r="C7" s="13">
        <v>208.66</v>
      </c>
      <c r="D7" s="37">
        <v>161.87</v>
      </c>
      <c r="E7" s="15">
        <f>B7-C7-D7</f>
        <v>183.46000000000004</v>
      </c>
      <c r="F7" s="16">
        <f>E7*7.65%</f>
        <v>14.034690000000003</v>
      </c>
      <c r="G7" s="3" t="s">
        <v>8</v>
      </c>
      <c r="H7" s="3"/>
      <c r="I7" s="4"/>
    </row>
    <row r="8" spans="1:9" x14ac:dyDescent="0.25">
      <c r="A8" s="5" t="s">
        <v>9</v>
      </c>
      <c r="B8" s="13">
        <v>1342.54</v>
      </c>
      <c r="C8" s="13">
        <v>349.47</v>
      </c>
      <c r="D8" s="37">
        <v>161.87</v>
      </c>
      <c r="E8" s="15">
        <f>B8-C8-D8</f>
        <v>831.19999999999993</v>
      </c>
      <c r="F8" s="16">
        <f t="shared" ref="F8:F22" si="0">E8*7.65%</f>
        <v>63.586799999999997</v>
      </c>
      <c r="G8" s="3" t="s">
        <v>8</v>
      </c>
      <c r="H8" s="3"/>
      <c r="I8" s="4"/>
    </row>
    <row r="9" spans="1:9" x14ac:dyDescent="0.25">
      <c r="A9" s="5" t="s">
        <v>10</v>
      </c>
      <c r="B9" s="13">
        <v>981.88</v>
      </c>
      <c r="C9" s="13">
        <v>349.47</v>
      </c>
      <c r="D9" s="37">
        <v>161.87</v>
      </c>
      <c r="E9" s="15">
        <f>B9-C9-D9</f>
        <v>470.53999999999996</v>
      </c>
      <c r="F9" s="16">
        <f t="shared" si="0"/>
        <v>35.996309999999994</v>
      </c>
      <c r="G9" s="3" t="s">
        <v>8</v>
      </c>
      <c r="H9" s="3"/>
      <c r="I9" s="4"/>
    </row>
    <row r="10" spans="1:9" x14ac:dyDescent="0.25">
      <c r="A10" s="5" t="s">
        <v>11</v>
      </c>
      <c r="B10" s="13">
        <v>1584.78</v>
      </c>
      <c r="C10" s="13">
        <v>589.47</v>
      </c>
      <c r="D10" s="37">
        <v>161.87</v>
      </c>
      <c r="E10" s="15">
        <f>B10-C10-D10</f>
        <v>833.43999999999994</v>
      </c>
      <c r="F10" s="16">
        <f t="shared" si="0"/>
        <v>63.758159999999997</v>
      </c>
      <c r="G10" s="3" t="s">
        <v>8</v>
      </c>
      <c r="H10" s="3"/>
      <c r="I10" s="4"/>
    </row>
    <row r="11" spans="1:9" x14ac:dyDescent="0.25">
      <c r="A11" s="5"/>
      <c r="B11" s="13"/>
      <c r="C11" s="13"/>
      <c r="D11" s="17"/>
      <c r="E11" s="17"/>
      <c r="F11" s="18"/>
      <c r="G11" s="3"/>
      <c r="H11" s="3"/>
      <c r="I11" s="4"/>
    </row>
    <row r="12" spans="1:9" x14ac:dyDescent="0.25">
      <c r="A12" s="11" t="s">
        <v>12</v>
      </c>
      <c r="B12" s="19"/>
      <c r="C12" s="19"/>
      <c r="D12" s="20"/>
      <c r="E12" s="21"/>
      <c r="F12" s="18"/>
      <c r="G12" s="3"/>
      <c r="H12" s="3"/>
      <c r="I12" s="4"/>
    </row>
    <row r="13" spans="1:9" x14ac:dyDescent="0.25">
      <c r="A13" s="5" t="s">
        <v>7</v>
      </c>
      <c r="B13" s="13">
        <v>327.36</v>
      </c>
      <c r="C13" s="13">
        <v>119.47</v>
      </c>
      <c r="D13" s="37">
        <v>161.87</v>
      </c>
      <c r="E13" s="15">
        <f>B13-C13-D13</f>
        <v>46.02000000000001</v>
      </c>
      <c r="F13" s="16">
        <f t="shared" si="0"/>
        <v>3.5205300000000008</v>
      </c>
      <c r="G13" s="3" t="s">
        <v>8</v>
      </c>
      <c r="H13" s="3"/>
      <c r="I13" s="4"/>
    </row>
    <row r="14" spans="1:9" x14ac:dyDescent="0.25">
      <c r="A14" s="5" t="s">
        <v>9</v>
      </c>
      <c r="B14" s="13">
        <v>743.96</v>
      </c>
      <c r="C14" s="13">
        <v>227.47</v>
      </c>
      <c r="D14" s="37">
        <v>161.87</v>
      </c>
      <c r="E14" s="15">
        <f>B14-C14-D14</f>
        <v>354.62</v>
      </c>
      <c r="F14" s="16">
        <f t="shared" si="0"/>
        <v>27.128430000000002</v>
      </c>
      <c r="G14" s="3" t="s">
        <v>8</v>
      </c>
      <c r="H14" s="3"/>
      <c r="I14" s="4"/>
    </row>
    <row r="15" spans="1:9" x14ac:dyDescent="0.25">
      <c r="A15" s="5" t="s">
        <v>10</v>
      </c>
      <c r="B15" s="13">
        <v>547.76</v>
      </c>
      <c r="C15" s="13">
        <v>227.47</v>
      </c>
      <c r="D15" s="37">
        <v>161.87</v>
      </c>
      <c r="E15" s="15">
        <f>B15-C15-D15</f>
        <v>158.41999999999996</v>
      </c>
      <c r="F15" s="16">
        <f t="shared" si="0"/>
        <v>12.119129999999997</v>
      </c>
      <c r="G15" s="3" t="s">
        <v>8</v>
      </c>
      <c r="H15" s="3"/>
      <c r="I15" s="4"/>
    </row>
    <row r="16" spans="1:9" x14ac:dyDescent="0.25">
      <c r="A16" s="5" t="s">
        <v>11</v>
      </c>
      <c r="B16" s="13">
        <v>955.56</v>
      </c>
      <c r="C16" s="13">
        <v>435.37</v>
      </c>
      <c r="D16" s="37">
        <v>161.87</v>
      </c>
      <c r="E16" s="15">
        <f>B16-C16-D16</f>
        <v>358.31999999999994</v>
      </c>
      <c r="F16" s="16">
        <f t="shared" si="0"/>
        <v>27.411479999999994</v>
      </c>
      <c r="G16" s="3" t="s">
        <v>8</v>
      </c>
      <c r="H16" s="3"/>
      <c r="I16" s="4"/>
    </row>
    <row r="17" spans="1:9" x14ac:dyDescent="0.25">
      <c r="A17" s="5"/>
      <c r="B17" s="13"/>
      <c r="C17" s="13"/>
      <c r="D17" s="17"/>
      <c r="E17" s="17"/>
      <c r="F17" s="18"/>
      <c r="G17" s="3"/>
      <c r="H17" s="3"/>
      <c r="I17" s="4"/>
    </row>
    <row r="18" spans="1:9" x14ac:dyDescent="0.25">
      <c r="A18" s="11" t="s">
        <v>13</v>
      </c>
      <c r="B18" s="19"/>
      <c r="C18" s="19"/>
      <c r="D18" s="20"/>
      <c r="E18" s="21"/>
      <c r="F18" s="18"/>
      <c r="G18" s="3"/>
      <c r="H18" s="3"/>
      <c r="I18" s="4"/>
    </row>
    <row r="19" spans="1:9" x14ac:dyDescent="0.25">
      <c r="A19" s="5" t="s">
        <v>7</v>
      </c>
      <c r="B19" s="13">
        <v>272.60000000000002</v>
      </c>
      <c r="C19" s="13">
        <v>99.47</v>
      </c>
      <c r="D19" s="37">
        <v>161.87</v>
      </c>
      <c r="E19" s="15">
        <f>B19-C19-D19</f>
        <v>11.260000000000019</v>
      </c>
      <c r="F19" s="16">
        <f t="shared" si="0"/>
        <v>0.86139000000000143</v>
      </c>
      <c r="G19" s="3" t="s">
        <v>8</v>
      </c>
      <c r="H19" s="3"/>
      <c r="I19" s="4"/>
    </row>
    <row r="20" spans="1:9" x14ac:dyDescent="0.25">
      <c r="A20" s="5" t="s">
        <v>9</v>
      </c>
      <c r="B20" s="13">
        <v>604.12</v>
      </c>
      <c r="C20" s="13">
        <v>169.47</v>
      </c>
      <c r="D20" s="37">
        <v>161.87</v>
      </c>
      <c r="E20" s="15">
        <f>B20-C20-D20</f>
        <v>272.77999999999997</v>
      </c>
      <c r="F20" s="16">
        <f t="shared" si="0"/>
        <v>20.867669999999997</v>
      </c>
      <c r="G20" s="3" t="s">
        <v>8</v>
      </c>
      <c r="H20" s="3"/>
      <c r="I20" s="4"/>
    </row>
    <row r="21" spans="1:9" x14ac:dyDescent="0.25">
      <c r="A21" s="5" t="s">
        <v>10</v>
      </c>
      <c r="B21" s="13">
        <v>453.2</v>
      </c>
      <c r="C21" s="13">
        <v>169.47</v>
      </c>
      <c r="D21" s="37">
        <v>161.87</v>
      </c>
      <c r="E21" s="15">
        <f>B21-C21-D21</f>
        <v>121.86000000000001</v>
      </c>
      <c r="F21" s="16">
        <f t="shared" si="0"/>
        <v>9.3222900000000006</v>
      </c>
      <c r="G21" s="3" t="s">
        <v>8</v>
      </c>
      <c r="H21" s="3"/>
      <c r="I21" s="4"/>
    </row>
    <row r="22" spans="1:9" x14ac:dyDescent="0.25">
      <c r="A22" s="5" t="s">
        <v>11</v>
      </c>
      <c r="B22" s="13">
        <v>746.96</v>
      </c>
      <c r="C22" s="13">
        <v>309.47000000000003</v>
      </c>
      <c r="D22" s="37">
        <v>161.87</v>
      </c>
      <c r="E22" s="15">
        <f>B22-C22-D22</f>
        <v>275.62</v>
      </c>
      <c r="F22" s="16">
        <f t="shared" si="0"/>
        <v>21.08493</v>
      </c>
      <c r="G22" s="3" t="s">
        <v>8</v>
      </c>
      <c r="H22" s="3"/>
      <c r="I22" s="4"/>
    </row>
    <row r="23" spans="1:9" x14ac:dyDescent="0.25">
      <c r="A23" s="5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5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22" t="s">
        <v>14</v>
      </c>
      <c r="B25" s="23"/>
      <c r="C25" s="23"/>
      <c r="D25" s="23"/>
      <c r="E25" s="23"/>
      <c r="F25" s="23"/>
      <c r="G25" s="23"/>
      <c r="H25" s="23"/>
      <c r="I25" s="4"/>
    </row>
    <row r="26" spans="1:9" x14ac:dyDescent="0.25">
      <c r="A26" s="22" t="s">
        <v>34</v>
      </c>
      <c r="B26" s="23"/>
      <c r="C26" s="23"/>
      <c r="D26" s="23"/>
      <c r="E26" s="23"/>
      <c r="F26" s="23"/>
      <c r="G26" s="23"/>
      <c r="H26" s="23"/>
      <c r="I26" s="4"/>
    </row>
    <row r="27" spans="1:9" x14ac:dyDescent="0.25">
      <c r="A27" s="5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24" t="s">
        <v>37</v>
      </c>
      <c r="B28" s="25"/>
      <c r="C28" s="25"/>
      <c r="D28" s="25"/>
      <c r="E28" s="25"/>
      <c r="F28" s="25"/>
      <c r="G28" s="25"/>
      <c r="H28" s="25"/>
      <c r="I28" s="4"/>
    </row>
    <row r="29" spans="1:9" ht="15.75" thickBot="1" x14ac:dyDescent="0.3">
      <c r="A29" s="26" t="s">
        <v>15</v>
      </c>
      <c r="B29" s="27"/>
      <c r="C29" s="27"/>
      <c r="D29" s="27"/>
      <c r="E29" s="27"/>
      <c r="F29" s="27"/>
      <c r="G29" s="27"/>
      <c r="H29" s="27"/>
      <c r="I29" s="28"/>
    </row>
    <row r="31" spans="1:9" ht="15.75" thickBot="1" x14ac:dyDescent="0.3"/>
    <row r="32" spans="1:9" x14ac:dyDescent="0.25">
      <c r="A32" s="38" t="s">
        <v>0</v>
      </c>
      <c r="B32" s="39"/>
      <c r="C32" s="39"/>
      <c r="D32" s="39"/>
      <c r="E32" s="39"/>
      <c r="F32" s="39"/>
      <c r="G32" s="1"/>
      <c r="H32" s="1"/>
      <c r="I32" s="2"/>
    </row>
    <row r="33" spans="1:9" ht="21" x14ac:dyDescent="0.35">
      <c r="A33" s="40" t="s">
        <v>36</v>
      </c>
      <c r="B33" s="41"/>
      <c r="C33" s="41"/>
      <c r="D33" s="41"/>
      <c r="E33" s="41"/>
      <c r="F33" s="41"/>
      <c r="G33" s="3"/>
      <c r="H33" s="3"/>
      <c r="I33" s="4"/>
    </row>
    <row r="34" spans="1:9" x14ac:dyDescent="0.25">
      <c r="A34" s="5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5"/>
      <c r="B35" s="3"/>
      <c r="C35" s="3"/>
      <c r="D35" s="3"/>
      <c r="E35" s="3"/>
      <c r="F35" s="3"/>
      <c r="G35" s="3"/>
      <c r="H35" s="3"/>
      <c r="I35" s="4"/>
    </row>
    <row r="36" spans="1:9" ht="45" x14ac:dyDescent="0.25">
      <c r="A36" s="6"/>
      <c r="B36" s="7" t="s">
        <v>1</v>
      </c>
      <c r="C36" s="7" t="s">
        <v>2</v>
      </c>
      <c r="D36" s="8" t="s">
        <v>3</v>
      </c>
      <c r="E36" s="29" t="s">
        <v>4</v>
      </c>
      <c r="F36" s="7" t="s">
        <v>5</v>
      </c>
      <c r="G36" s="7"/>
      <c r="H36" s="7"/>
      <c r="I36" s="4"/>
    </row>
    <row r="37" spans="1:9" x14ac:dyDescent="0.25">
      <c r="A37" s="11" t="s">
        <v>6</v>
      </c>
      <c r="B37" s="12"/>
      <c r="C37" s="12"/>
      <c r="D37" s="12"/>
      <c r="E37" s="12"/>
      <c r="F37" s="3"/>
      <c r="G37" s="3"/>
      <c r="H37" s="3"/>
      <c r="I37" s="4"/>
    </row>
    <row r="38" spans="1:9" x14ac:dyDescent="0.25">
      <c r="A38" s="5" t="s">
        <v>7</v>
      </c>
      <c r="B38" s="13">
        <v>553.99</v>
      </c>
      <c r="C38" s="13">
        <v>133.66</v>
      </c>
      <c r="D38" s="14">
        <v>161.87</v>
      </c>
      <c r="E38" s="30">
        <f>B38-C38-D38</f>
        <v>258.46000000000004</v>
      </c>
      <c r="F38" s="16">
        <f>E38*7.65%</f>
        <v>19.772190000000002</v>
      </c>
      <c r="G38" s="3" t="s">
        <v>8</v>
      </c>
      <c r="H38" s="3"/>
      <c r="I38" s="4"/>
    </row>
    <row r="39" spans="1:9" x14ac:dyDescent="0.25">
      <c r="A39" s="5" t="s">
        <v>9</v>
      </c>
      <c r="B39" s="13">
        <v>1342.54</v>
      </c>
      <c r="C39" s="13">
        <v>274.47000000000003</v>
      </c>
      <c r="D39" s="14">
        <v>161.87</v>
      </c>
      <c r="E39" s="30">
        <f>B39-C39-D39</f>
        <v>906.19999999999993</v>
      </c>
      <c r="F39" s="16">
        <f t="shared" ref="F39:F53" si="1">E39*7.65%</f>
        <v>69.324299999999994</v>
      </c>
      <c r="G39" s="3" t="s">
        <v>8</v>
      </c>
      <c r="H39" s="3"/>
      <c r="I39" s="4"/>
    </row>
    <row r="40" spans="1:9" x14ac:dyDescent="0.25">
      <c r="A40" s="5" t="s">
        <v>10</v>
      </c>
      <c r="B40" s="13">
        <v>981.88</v>
      </c>
      <c r="C40" s="13">
        <v>274.47000000000003</v>
      </c>
      <c r="D40" s="14">
        <v>161.87</v>
      </c>
      <c r="E40" s="30">
        <f>B40-C40-D40</f>
        <v>545.54</v>
      </c>
      <c r="F40" s="16">
        <f t="shared" si="1"/>
        <v>41.733809999999998</v>
      </c>
      <c r="G40" s="3" t="s">
        <v>8</v>
      </c>
      <c r="H40" s="3"/>
      <c r="I40" s="4"/>
    </row>
    <row r="41" spans="1:9" x14ac:dyDescent="0.25">
      <c r="A41" s="5" t="s">
        <v>11</v>
      </c>
      <c r="B41" s="13">
        <v>1584.78</v>
      </c>
      <c r="C41" s="13">
        <v>514.47</v>
      </c>
      <c r="D41" s="14">
        <v>161.87</v>
      </c>
      <c r="E41" s="30">
        <f>B41-C41-D41</f>
        <v>908.43999999999994</v>
      </c>
      <c r="F41" s="16">
        <f t="shared" si="1"/>
        <v>69.495660000000001</v>
      </c>
      <c r="G41" s="3" t="s">
        <v>8</v>
      </c>
      <c r="H41" s="3"/>
      <c r="I41" s="4"/>
    </row>
    <row r="42" spans="1:9" x14ac:dyDescent="0.25">
      <c r="A42" s="5"/>
      <c r="B42" s="13"/>
      <c r="C42" s="13"/>
      <c r="D42" s="17"/>
      <c r="E42" s="17"/>
      <c r="F42" s="18"/>
      <c r="G42" s="3"/>
      <c r="H42" s="3"/>
      <c r="I42" s="4"/>
    </row>
    <row r="43" spans="1:9" x14ac:dyDescent="0.25">
      <c r="A43" s="11" t="s">
        <v>12</v>
      </c>
      <c r="B43" s="19"/>
      <c r="C43" s="19"/>
      <c r="D43" s="20"/>
      <c r="E43" s="21"/>
      <c r="F43" s="18"/>
      <c r="G43" s="3"/>
      <c r="H43" s="3"/>
      <c r="I43" s="4"/>
    </row>
    <row r="44" spans="1:9" x14ac:dyDescent="0.25">
      <c r="A44" s="5" t="s">
        <v>7</v>
      </c>
      <c r="B44" s="13">
        <v>327.36</v>
      </c>
      <c r="C44" s="13">
        <v>44.47</v>
      </c>
      <c r="D44" s="14">
        <v>161.87</v>
      </c>
      <c r="E44" s="30">
        <f>B44-C44-D44</f>
        <v>121.01999999999998</v>
      </c>
      <c r="F44" s="16">
        <f t="shared" si="1"/>
        <v>9.258029999999998</v>
      </c>
      <c r="G44" s="3" t="s">
        <v>8</v>
      </c>
      <c r="H44" s="3"/>
      <c r="I44" s="4"/>
    </row>
    <row r="45" spans="1:9" x14ac:dyDescent="0.25">
      <c r="A45" s="5" t="s">
        <v>9</v>
      </c>
      <c r="B45" s="13">
        <v>743.96</v>
      </c>
      <c r="C45" s="13">
        <v>152.47</v>
      </c>
      <c r="D45" s="14">
        <v>161.87</v>
      </c>
      <c r="E45" s="30">
        <f>B45-C45-D45</f>
        <v>429.62</v>
      </c>
      <c r="F45" s="16">
        <f t="shared" si="1"/>
        <v>32.865929999999999</v>
      </c>
      <c r="G45" s="3" t="s">
        <v>8</v>
      </c>
      <c r="H45" s="3"/>
      <c r="I45" s="4"/>
    </row>
    <row r="46" spans="1:9" x14ac:dyDescent="0.25">
      <c r="A46" s="5" t="s">
        <v>10</v>
      </c>
      <c r="B46" s="13">
        <v>547.76</v>
      </c>
      <c r="C46" s="13">
        <v>152.47</v>
      </c>
      <c r="D46" s="14">
        <v>161.87</v>
      </c>
      <c r="E46" s="30">
        <f>B46-C46-D46</f>
        <v>233.41999999999996</v>
      </c>
      <c r="F46" s="16">
        <f t="shared" si="1"/>
        <v>17.856629999999996</v>
      </c>
      <c r="G46" s="3" t="s">
        <v>8</v>
      </c>
      <c r="H46" s="3"/>
      <c r="I46" s="4"/>
    </row>
    <row r="47" spans="1:9" x14ac:dyDescent="0.25">
      <c r="A47" s="5" t="s">
        <v>11</v>
      </c>
      <c r="B47" s="13">
        <v>955.56</v>
      </c>
      <c r="C47" s="13">
        <v>360.37</v>
      </c>
      <c r="D47" s="14">
        <v>161.87</v>
      </c>
      <c r="E47" s="30">
        <f>B47-C47-D47</f>
        <v>433.31999999999994</v>
      </c>
      <c r="F47" s="16">
        <f t="shared" si="1"/>
        <v>33.148979999999995</v>
      </c>
      <c r="G47" s="3" t="s">
        <v>8</v>
      </c>
      <c r="H47" s="3"/>
      <c r="I47" s="4"/>
    </row>
    <row r="48" spans="1:9" x14ac:dyDescent="0.25">
      <c r="A48" s="5"/>
      <c r="B48" s="13"/>
      <c r="C48" s="13"/>
      <c r="D48" s="17"/>
      <c r="E48" s="17"/>
      <c r="F48" s="18"/>
      <c r="G48" s="3"/>
      <c r="H48" s="3"/>
      <c r="I48" s="4"/>
    </row>
    <row r="49" spans="1:9" x14ac:dyDescent="0.25">
      <c r="A49" s="11" t="s">
        <v>13</v>
      </c>
      <c r="B49" s="19"/>
      <c r="C49" s="19"/>
      <c r="D49" s="20"/>
      <c r="E49" s="21"/>
      <c r="F49" s="18"/>
      <c r="G49" s="3"/>
      <c r="H49" s="3"/>
      <c r="I49" s="4"/>
    </row>
    <row r="50" spans="1:9" x14ac:dyDescent="0.25">
      <c r="A50" s="5" t="s">
        <v>7</v>
      </c>
      <c r="B50" s="13">
        <v>272.60000000000002</v>
      </c>
      <c r="C50" s="13">
        <v>24.47</v>
      </c>
      <c r="D50" s="14">
        <v>161.87</v>
      </c>
      <c r="E50" s="30">
        <f>B50-C50-D50</f>
        <v>86.260000000000019</v>
      </c>
      <c r="F50" s="16">
        <f>E50*7.65%</f>
        <v>6.5988900000000017</v>
      </c>
      <c r="G50" s="3" t="s">
        <v>8</v>
      </c>
      <c r="H50" s="3"/>
      <c r="I50" s="4"/>
    </row>
    <row r="51" spans="1:9" x14ac:dyDescent="0.25">
      <c r="A51" s="5" t="s">
        <v>9</v>
      </c>
      <c r="B51" s="13">
        <v>604.12</v>
      </c>
      <c r="C51" s="13">
        <v>94.47</v>
      </c>
      <c r="D51" s="14">
        <v>161.87</v>
      </c>
      <c r="E51" s="30">
        <f>B51-C51-D51</f>
        <v>347.78</v>
      </c>
      <c r="F51" s="16">
        <f t="shared" si="1"/>
        <v>26.605169999999998</v>
      </c>
      <c r="G51" s="3" t="s">
        <v>8</v>
      </c>
      <c r="H51" s="3"/>
      <c r="I51" s="4"/>
    </row>
    <row r="52" spans="1:9" x14ac:dyDescent="0.25">
      <c r="A52" s="5" t="s">
        <v>10</v>
      </c>
      <c r="B52" s="13">
        <v>453.2</v>
      </c>
      <c r="C52" s="13">
        <v>94.47</v>
      </c>
      <c r="D52" s="14">
        <v>161.87</v>
      </c>
      <c r="E52" s="30">
        <f>B52-C52-D52</f>
        <v>196.86</v>
      </c>
      <c r="F52" s="16">
        <f t="shared" si="1"/>
        <v>15.059790000000001</v>
      </c>
      <c r="G52" s="3" t="s">
        <v>8</v>
      </c>
      <c r="H52" s="3"/>
      <c r="I52" s="4"/>
    </row>
    <row r="53" spans="1:9" x14ac:dyDescent="0.25">
      <c r="A53" s="5" t="s">
        <v>11</v>
      </c>
      <c r="B53" s="13">
        <v>746.96</v>
      </c>
      <c r="C53" s="13">
        <v>234.47</v>
      </c>
      <c r="D53" s="14">
        <v>161.87</v>
      </c>
      <c r="E53" s="30">
        <f>B53-C53-D53</f>
        <v>350.62</v>
      </c>
      <c r="F53" s="16">
        <f t="shared" si="1"/>
        <v>26.822430000000001</v>
      </c>
      <c r="G53" s="3" t="s">
        <v>8</v>
      </c>
      <c r="H53" s="3"/>
      <c r="I53" s="4"/>
    </row>
    <row r="54" spans="1:9" x14ac:dyDescent="0.25">
      <c r="A54" s="5"/>
      <c r="B54" s="3"/>
      <c r="C54" s="3"/>
      <c r="D54" s="3"/>
      <c r="E54" s="3"/>
      <c r="F54" s="3"/>
      <c r="G54" s="3"/>
      <c r="H54" s="3"/>
      <c r="I54" s="4"/>
    </row>
    <row r="55" spans="1:9" x14ac:dyDescent="0.25">
      <c r="A55" s="5"/>
      <c r="B55" s="3"/>
      <c r="C55" s="3"/>
      <c r="D55" s="3"/>
      <c r="E55" s="3"/>
      <c r="F55" s="3"/>
      <c r="G55" s="3"/>
      <c r="H55" s="3"/>
      <c r="I55" s="4"/>
    </row>
    <row r="56" spans="1:9" x14ac:dyDescent="0.25">
      <c r="A56" s="31" t="s">
        <v>14</v>
      </c>
      <c r="B56" s="32"/>
      <c r="C56" s="32"/>
      <c r="D56" s="32"/>
      <c r="E56" s="32"/>
      <c r="F56" s="32"/>
      <c r="G56" s="32"/>
      <c r="H56" s="32"/>
      <c r="I56" s="4"/>
    </row>
    <row r="57" spans="1:9" x14ac:dyDescent="0.25">
      <c r="A57" s="31" t="s">
        <v>34</v>
      </c>
      <c r="B57" s="32"/>
      <c r="C57" s="32"/>
      <c r="D57" s="32"/>
      <c r="E57" s="32"/>
      <c r="F57" s="32"/>
      <c r="G57" s="32"/>
      <c r="H57" s="32"/>
      <c r="I57" s="4"/>
    </row>
    <row r="58" spans="1:9" x14ac:dyDescent="0.25">
      <c r="A58" s="5"/>
      <c r="B58" s="3"/>
      <c r="C58" s="3"/>
      <c r="D58" s="3"/>
      <c r="E58" s="3"/>
      <c r="F58" s="3"/>
      <c r="G58" s="3"/>
      <c r="H58" s="3"/>
      <c r="I58" s="4"/>
    </row>
    <row r="59" spans="1:9" x14ac:dyDescent="0.25">
      <c r="A59" s="24" t="s">
        <v>38</v>
      </c>
      <c r="B59" s="25"/>
      <c r="C59" s="25"/>
      <c r="D59" s="25"/>
      <c r="E59" s="25"/>
      <c r="F59" s="25"/>
      <c r="G59" s="25"/>
      <c r="H59" s="25"/>
      <c r="I59" s="4"/>
    </row>
    <row r="60" spans="1:9" ht="15.75" thickBot="1" x14ac:dyDescent="0.3">
      <c r="A60" s="26" t="s">
        <v>15</v>
      </c>
      <c r="B60" s="27"/>
      <c r="C60" s="27"/>
      <c r="D60" s="27"/>
      <c r="E60" s="27"/>
      <c r="F60" s="27"/>
      <c r="G60" s="27"/>
      <c r="H60" s="27"/>
      <c r="I60" s="28"/>
    </row>
  </sheetData>
  <mergeCells count="4">
    <mergeCell ref="A1:F1"/>
    <mergeCell ref="A2:F2"/>
    <mergeCell ref="A32:F32"/>
    <mergeCell ref="A33:F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Calculation</vt:lpstr>
      <vt:lpstr>Calculation Worksheet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Gallo</dc:creator>
  <cp:lastModifiedBy>Terri Freeman</cp:lastModifiedBy>
  <dcterms:created xsi:type="dcterms:W3CDTF">2015-09-11T13:51:56Z</dcterms:created>
  <dcterms:modified xsi:type="dcterms:W3CDTF">2020-07-02T20:52:54Z</dcterms:modified>
</cp:coreProperties>
</file>